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52511"/>
</workbook>
</file>

<file path=xl/calcChain.xml><?xml version="1.0" encoding="utf-8"?>
<calcChain xmlns="http://schemas.openxmlformats.org/spreadsheetml/2006/main">
  <c r="U39" i="1" l="1"/>
  <c r="U32" i="1"/>
  <c r="U30" i="1"/>
  <c r="U47" i="1" l="1"/>
  <c r="U41" i="1"/>
  <c r="U45" i="1" l="1"/>
  <c r="U43" i="1"/>
  <c r="W27" i="1" l="1"/>
  <c r="Y34" i="1" l="1"/>
  <c r="X34" i="1"/>
  <c r="W34" i="1"/>
  <c r="V34" i="1"/>
  <c r="U34" i="1"/>
  <c r="T34" i="1"/>
  <c r="Z34" i="1" l="1"/>
  <c r="U27" i="1"/>
  <c r="V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<sst xmlns="http://schemas.openxmlformats.org/spreadsheetml/2006/main" count="122" uniqueCount="62">
  <si>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</si>
  <si>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</si>
  <si>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</si>
  <si>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</si>
  <si>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</si>
  <si>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</si>
  <si>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</si>
  <si>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</si>
  <si>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</si>
  <si>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</si>
  <si>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</si>
  <si>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</si>
  <si>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</si>
  <si>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</si>
  <si>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</si>
  <si>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</si>
  <si>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</si>
  <si>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</si>
  <si>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</si>
  <si>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</si>
  <si>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</si>
  <si>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</si>
  <si>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</si>
  <si>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</si>
  <si>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</si>
  <si>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</si>
  <si>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</si>
  <si>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</si>
  <si>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</si>
  <si>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</si>
  <si>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</si>
  <si>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</si>
  <si>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</si>
  <si>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</si>
  <si>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</si>
  <si>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</si>
  <si>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</si>
  <si>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</si>
  <si>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</si>
  <si>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</si>
  <si>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</si>
  <si>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</si>
  <si>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</si>
  <si>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</si>
  <si>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</si>
  <si>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</si>
  <si>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</si>
  <si>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</si>
  <si>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</si>
  <si>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</si>
  <si>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</si>
  <si>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</si>
  <si>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</si>
  <si>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</si>
  <si>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</si>
  <si>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</si>
  <si>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</si>
  <si>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</si>
  <si>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</si>
  <si>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t>И.о. начальника отдела информационных ресурсов и технологий Администрации города Твери</t>
  </si>
  <si>
    <t>М.В. Кудрявцев</t>
  </si>
  <si>
    <r>
      <t xml:space="preserve"> от  «</t>
    </r>
    <r>
      <rPr>
        <sz val="11"/>
        <color indexed="8"/>
        <rFont val="Times New Roman"/>
        <family val="1"/>
        <charset val="204"/>
      </rPr>
      <t>13» декабря 2022 № 1224</t>
    </r>
    <r>
      <rPr>
        <sz val="11"/>
        <color indexed="9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</si>
</sst>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topLeftCell="K1" zoomScaleNormal="100" zoomScaleSheetLayoutView="55" workbookViewId="0">
      <selection activeCell="W2" sqref="W2:AA2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3" t="s">
        <v>42</v>
      </c>
      <c r="X1" s="33"/>
      <c r="Y1" s="33"/>
      <c r="Z1" s="33"/>
      <c r="AA1" s="33"/>
    </row>
    <row r="2" spans="1:39" ht="15" x14ac:dyDescent="0.25">
      <c r="W2" s="34" t="s">
        <v>61</v>
      </c>
      <c r="X2" s="34"/>
      <c r="Y2" s="34"/>
      <c r="Z2" s="34"/>
      <c r="AA2" s="34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5" t="s">
        <v>40</v>
      </c>
      <c r="X5" s="35"/>
      <c r="Y5" s="35"/>
      <c r="Z5" s="35"/>
      <c r="AA5" s="35"/>
    </row>
    <row r="6" spans="1:39" ht="15" x14ac:dyDescent="0.25">
      <c r="A6" s="36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6"/>
      <c r="S8" s="36"/>
      <c r="T8" s="36"/>
      <c r="U8" s="36"/>
      <c r="V8" s="36"/>
      <c r="W8" s="36"/>
      <c r="X8" s="36"/>
      <c r="Y8" s="36"/>
      <c r="Z8" s="36"/>
      <c r="AA8" s="36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47" t="s">
        <v>35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7" t="s">
        <v>1</v>
      </c>
      <c r="S9" s="37" t="s">
        <v>2</v>
      </c>
      <c r="T9" s="40" t="s">
        <v>13</v>
      </c>
      <c r="U9" s="41"/>
      <c r="V9" s="41"/>
      <c r="W9" s="41"/>
      <c r="X9" s="41"/>
      <c r="Y9" s="42"/>
      <c r="Z9" s="40" t="s">
        <v>3</v>
      </c>
      <c r="AA9" s="42"/>
    </row>
    <row r="10" spans="1:39" ht="36" customHeight="1" x14ac:dyDescent="0.25">
      <c r="A10" s="48" t="s">
        <v>39</v>
      </c>
      <c r="B10" s="47"/>
      <c r="C10" s="47"/>
      <c r="D10" s="47" t="s">
        <v>36</v>
      </c>
      <c r="E10" s="47"/>
      <c r="F10" s="47" t="s">
        <v>37</v>
      </c>
      <c r="G10" s="47"/>
      <c r="H10" s="47" t="s">
        <v>38</v>
      </c>
      <c r="I10" s="47"/>
      <c r="J10" s="47"/>
      <c r="K10" s="47"/>
      <c r="L10" s="47"/>
      <c r="M10" s="47"/>
      <c r="N10" s="47"/>
      <c r="O10" s="47"/>
      <c r="P10" s="47"/>
      <c r="Q10" s="47"/>
      <c r="R10" s="38"/>
      <c r="S10" s="38"/>
      <c r="T10" s="43"/>
      <c r="U10" s="44"/>
      <c r="V10" s="44"/>
      <c r="W10" s="44"/>
      <c r="X10" s="44"/>
      <c r="Y10" s="45"/>
      <c r="Z10" s="43"/>
      <c r="AA10" s="45"/>
    </row>
    <row r="11" spans="1:39" ht="36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39"/>
      <c r="S11" s="39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31990.1</v>
      </c>
      <c r="V13" s="9">
        <f t="shared" si="0"/>
        <v>26974.199999999997</v>
      </c>
      <c r="W13" s="9">
        <f t="shared" si="0"/>
        <v>25716.400000000001</v>
      </c>
      <c r="X13" s="9">
        <f t="shared" si="0"/>
        <v>25716.400000000001</v>
      </c>
      <c r="Y13" s="9">
        <f t="shared" si="0"/>
        <v>22661.300000000003</v>
      </c>
      <c r="Z13" s="9">
        <f>SUM(T13:Y13)</f>
        <v>158774.79999999999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33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15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43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44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16</v>
      </c>
      <c r="S18" s="8" t="s">
        <v>7</v>
      </c>
      <c r="T18" s="15">
        <f>T21+T25</f>
        <v>5865.7999999999993</v>
      </c>
      <c r="U18" s="15">
        <f t="shared" ref="U18:Y18" si="1">U21+U25</f>
        <v>7622</v>
      </c>
      <c r="V18" s="15">
        <f t="shared" si="1"/>
        <v>11150.6</v>
      </c>
      <c r="W18" s="15">
        <f t="shared" si="1"/>
        <v>5726.7</v>
      </c>
      <c r="X18" s="15">
        <f t="shared" si="1"/>
        <v>5726.7</v>
      </c>
      <c r="Y18" s="15">
        <f t="shared" si="1"/>
        <v>6606.7</v>
      </c>
      <c r="Z18" s="15">
        <f>SUM(T18:Y18)</f>
        <v>42698.5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45</v>
      </c>
      <c r="S19" s="6" t="s">
        <v>8</v>
      </c>
      <c r="T19" s="12">
        <v>17</v>
      </c>
      <c r="U19" s="12">
        <v>17</v>
      </c>
      <c r="V19" s="12">
        <v>17</v>
      </c>
      <c r="W19" s="12">
        <v>17</v>
      </c>
      <c r="X19" s="12">
        <v>17</v>
      </c>
      <c r="Y19" s="12">
        <v>18</v>
      </c>
      <c r="Z19" s="12">
        <v>18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17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46</v>
      </c>
      <c r="S21" s="17" t="s">
        <v>7</v>
      </c>
      <c r="T21" s="18">
        <v>3040.7</v>
      </c>
      <c r="U21" s="18">
        <v>4571.5</v>
      </c>
      <c r="V21" s="18">
        <v>7653.7</v>
      </c>
      <c r="W21" s="18">
        <v>3040.7</v>
      </c>
      <c r="X21" s="18">
        <v>3040.7</v>
      </c>
      <c r="Y21" s="18">
        <v>4306.7</v>
      </c>
      <c r="Z21" s="18">
        <f>SUM(T21:Y21)</f>
        <v>25654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47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12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14</v>
      </c>
      <c r="S24" s="20" t="s">
        <v>8</v>
      </c>
      <c r="T24" s="21">
        <v>1</v>
      </c>
      <c r="U24" s="21">
        <v>0</v>
      </c>
      <c r="V24" s="21">
        <v>0</v>
      </c>
      <c r="W24" s="21">
        <v>0</v>
      </c>
      <c r="X24" s="21">
        <v>1</v>
      </c>
      <c r="Y24" s="21">
        <v>0</v>
      </c>
      <c r="Z24" s="21">
        <v>2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18</v>
      </c>
      <c r="S25" s="17" t="s">
        <v>7</v>
      </c>
      <c r="T25" s="18">
        <v>2825.1</v>
      </c>
      <c r="U25" s="18">
        <v>3050.5</v>
      </c>
      <c r="V25" s="18">
        <v>3496.9</v>
      </c>
      <c r="W25" s="18">
        <v>2686</v>
      </c>
      <c r="X25" s="18">
        <v>2686</v>
      </c>
      <c r="Y25" s="18">
        <v>2300</v>
      </c>
      <c r="Z25" s="18">
        <f>SUM(T25:Y25)</f>
        <v>17044.5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48</v>
      </c>
      <c r="S27" s="8" t="s">
        <v>7</v>
      </c>
      <c r="T27" s="15">
        <f>T30+T32</f>
        <v>2222.4</v>
      </c>
      <c r="U27" s="15">
        <f t="shared" ref="U27:Y27" si="2">U30+U32</f>
        <v>3539.8</v>
      </c>
      <c r="V27" s="15">
        <f t="shared" si="2"/>
        <v>2954.4</v>
      </c>
      <c r="W27" s="15">
        <f t="shared" si="2"/>
        <v>2222.4</v>
      </c>
      <c r="X27" s="15">
        <f t="shared" si="2"/>
        <v>2222.4</v>
      </c>
      <c r="Y27" s="15">
        <f t="shared" si="2"/>
        <v>3400</v>
      </c>
      <c r="Z27" s="15">
        <f>SUM(T27:Y27)</f>
        <v>16561.400000000001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49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50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51</v>
      </c>
      <c r="S30" s="17" t="s">
        <v>7</v>
      </c>
      <c r="T30" s="18">
        <v>0</v>
      </c>
      <c r="U30" s="18">
        <f>1084.6-12.5</f>
        <v>1072.0999999999999</v>
      </c>
      <c r="V30" s="18">
        <v>0</v>
      </c>
      <c r="W30" s="18">
        <v>0</v>
      </c>
      <c r="X30" s="18">
        <v>0</v>
      </c>
      <c r="Y30" s="18">
        <v>1200</v>
      </c>
      <c r="Z30" s="18">
        <f>SUM(T30:Y30)</f>
        <v>2272.1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52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16" t="s">
        <v>53</v>
      </c>
      <c r="S32" s="17" t="s">
        <v>7</v>
      </c>
      <c r="T32" s="18">
        <v>2222.4</v>
      </c>
      <c r="U32" s="18">
        <f>2512.8-45.1</f>
        <v>2467.7000000000003</v>
      </c>
      <c r="V32" s="18">
        <v>2954.4</v>
      </c>
      <c r="W32" s="18">
        <v>2222.4</v>
      </c>
      <c r="X32" s="18">
        <v>2222.4</v>
      </c>
      <c r="Y32" s="18">
        <v>2200</v>
      </c>
      <c r="Z32" s="18">
        <f>SUM(T32:Y32)</f>
        <v>14289.3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19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54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20828.3</v>
      </c>
      <c r="V34" s="15">
        <f t="shared" si="3"/>
        <v>12869.199999999999</v>
      </c>
      <c r="W34" s="15">
        <f t="shared" si="3"/>
        <v>17767.3</v>
      </c>
      <c r="X34" s="15">
        <f t="shared" si="3"/>
        <v>17767.3</v>
      </c>
      <c r="Y34" s="15">
        <f t="shared" si="3"/>
        <v>12654.6</v>
      </c>
      <c r="Z34" s="15">
        <f>SUM(T34:Y34)</f>
        <v>99514.900000000009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20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55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21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1100</v>
      </c>
      <c r="X37" s="18">
        <v>1100</v>
      </c>
      <c r="Y37" s="18">
        <v>1350</v>
      </c>
      <c r="Z37" s="18">
        <f>SUM(T37:Y37)</f>
        <v>6850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20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4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56</v>
      </c>
      <c r="S39" s="17" t="s">
        <v>7</v>
      </c>
      <c r="T39" s="18">
        <v>7903.3000000000011</v>
      </c>
      <c r="U39" s="18">
        <f>5206.2+1977.6+224+57.6</f>
        <v>7465.4</v>
      </c>
      <c r="V39" s="18">
        <v>2931.4</v>
      </c>
      <c r="W39" s="18">
        <v>7653.3</v>
      </c>
      <c r="X39" s="18">
        <v>7653.3</v>
      </c>
      <c r="Y39" s="18">
        <v>3944.6</v>
      </c>
      <c r="Z39" s="18">
        <f>SUM(T39:Y39)</f>
        <v>37551.300000000003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57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56</v>
      </c>
      <c r="S41" s="17" t="s">
        <v>7</v>
      </c>
      <c r="T41" s="18">
        <v>600</v>
      </c>
      <c r="U41" s="18">
        <f>600+400</f>
        <v>1000</v>
      </c>
      <c r="V41" s="18">
        <v>600</v>
      </c>
      <c r="W41" s="18">
        <v>600</v>
      </c>
      <c r="X41" s="18">
        <v>600</v>
      </c>
      <c r="Y41" s="18">
        <v>440</v>
      </c>
      <c r="Z41" s="18">
        <f>SUM(T41:Y41)</f>
        <v>3840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22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56</v>
      </c>
      <c r="S43" s="17" t="s">
        <v>7</v>
      </c>
      <c r="T43" s="18">
        <v>600</v>
      </c>
      <c r="U43" s="18">
        <f>600+590</f>
        <v>1190</v>
      </c>
      <c r="V43" s="18">
        <v>600</v>
      </c>
      <c r="W43" s="18">
        <v>600</v>
      </c>
      <c r="X43" s="18">
        <v>600</v>
      </c>
      <c r="Y43" s="18">
        <v>440</v>
      </c>
      <c r="Z43" s="18">
        <f>SUM(T43:Y43)</f>
        <v>4030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23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56</v>
      </c>
      <c r="S45" s="17" t="s">
        <v>7</v>
      </c>
      <c r="T45" s="18">
        <v>600</v>
      </c>
      <c r="U45" s="18">
        <f>600+600</f>
        <v>1200</v>
      </c>
      <c r="V45" s="18">
        <v>600</v>
      </c>
      <c r="W45" s="18">
        <v>600</v>
      </c>
      <c r="X45" s="18">
        <v>600</v>
      </c>
      <c r="Y45" s="18">
        <v>440</v>
      </c>
      <c r="Z45" s="18">
        <f>SUM(T45:Y45)</f>
        <v>4040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24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56</v>
      </c>
      <c r="S47" s="17" t="s">
        <v>7</v>
      </c>
      <c r="T47" s="18">
        <v>600</v>
      </c>
      <c r="U47" s="18">
        <f>600+590</f>
        <v>1190</v>
      </c>
      <c r="V47" s="18">
        <v>600</v>
      </c>
      <c r="W47" s="18">
        <v>600</v>
      </c>
      <c r="X47" s="18">
        <v>600</v>
      </c>
      <c r="Y47" s="18">
        <v>440</v>
      </c>
      <c r="Z47" s="18">
        <f>SUM(T47:Y47)</f>
        <v>4030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25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56</v>
      </c>
      <c r="S49" s="17" t="s">
        <v>7</v>
      </c>
      <c r="T49" s="18">
        <v>1474.9</v>
      </c>
      <c r="U49" s="18">
        <v>1752.9</v>
      </c>
      <c r="V49" s="18">
        <v>1357.4</v>
      </c>
      <c r="W49" s="18">
        <v>1614</v>
      </c>
      <c r="X49" s="18">
        <v>1614</v>
      </c>
      <c r="Y49" s="18">
        <v>1950</v>
      </c>
      <c r="Z49" s="18">
        <f>SUM(T49:Y49)</f>
        <v>9763.2000000000007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26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56</v>
      </c>
      <c r="S51" s="17" t="s">
        <v>7</v>
      </c>
      <c r="T51" s="18">
        <v>650</v>
      </c>
      <c r="U51" s="18">
        <v>650</v>
      </c>
      <c r="V51" s="18">
        <v>650</v>
      </c>
      <c r="W51" s="18">
        <v>650</v>
      </c>
      <c r="X51" s="18">
        <v>650</v>
      </c>
      <c r="Y51" s="18">
        <v>450</v>
      </c>
      <c r="Z51" s="18">
        <f>SUM(T51:Y51)</f>
        <v>3700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27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56</v>
      </c>
      <c r="S53" s="17" t="s">
        <v>7</v>
      </c>
      <c r="T53" s="18">
        <v>800</v>
      </c>
      <c r="U53" s="18">
        <v>1400</v>
      </c>
      <c r="V53" s="18">
        <v>800</v>
      </c>
      <c r="W53" s="18">
        <v>800</v>
      </c>
      <c r="X53" s="18">
        <v>800</v>
      </c>
      <c r="Y53" s="18">
        <v>600</v>
      </c>
      <c r="Z53" s="18">
        <f>SUM(T53:Y53)</f>
        <v>5200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58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56</v>
      </c>
      <c r="S55" s="17" t="s">
        <v>7</v>
      </c>
      <c r="T55" s="18">
        <v>500</v>
      </c>
      <c r="U55" s="18">
        <v>500</v>
      </c>
      <c r="V55" s="18">
        <v>600</v>
      </c>
      <c r="W55" s="18">
        <v>600</v>
      </c>
      <c r="X55" s="18">
        <v>600</v>
      </c>
      <c r="Y55" s="18">
        <v>490</v>
      </c>
      <c r="Z55" s="18">
        <f>SUM(T55:Y55)</f>
        <v>3290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28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56</v>
      </c>
      <c r="S57" s="17" t="s">
        <v>7</v>
      </c>
      <c r="T57" s="18">
        <v>400</v>
      </c>
      <c r="U57" s="18">
        <v>980</v>
      </c>
      <c r="V57" s="18">
        <v>500</v>
      </c>
      <c r="W57" s="18">
        <v>500</v>
      </c>
      <c r="X57" s="18">
        <v>500</v>
      </c>
      <c r="Y57" s="18">
        <v>490</v>
      </c>
      <c r="Z57" s="18">
        <f>SUM(T57:Y57)</f>
        <v>3370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29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48.7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56</v>
      </c>
      <c r="S59" s="17" t="s">
        <v>7</v>
      </c>
      <c r="T59" s="18">
        <v>1150</v>
      </c>
      <c r="U59" s="18">
        <v>1150</v>
      </c>
      <c r="V59" s="18">
        <v>1150</v>
      </c>
      <c r="W59" s="18">
        <v>1150</v>
      </c>
      <c r="X59" s="18">
        <v>1150</v>
      </c>
      <c r="Y59" s="18">
        <v>540</v>
      </c>
      <c r="Z59" s="18">
        <f>SUM(T59:Y59)</f>
        <v>6290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30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56</v>
      </c>
      <c r="S61" s="17" t="s">
        <v>7</v>
      </c>
      <c r="T61" s="18">
        <v>700</v>
      </c>
      <c r="U61" s="18">
        <v>700</v>
      </c>
      <c r="V61" s="18">
        <v>700</v>
      </c>
      <c r="W61" s="18">
        <v>700</v>
      </c>
      <c r="X61" s="18">
        <v>700</v>
      </c>
      <c r="Y61" s="18">
        <v>540</v>
      </c>
      <c r="Z61" s="18">
        <f>SUM(T61:Y61)</f>
        <v>4040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31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56</v>
      </c>
      <c r="S63" s="17" t="s">
        <v>7</v>
      </c>
      <c r="T63" s="18">
        <v>550</v>
      </c>
      <c r="U63" s="18">
        <v>550</v>
      </c>
      <c r="V63" s="18">
        <v>680.4</v>
      </c>
      <c r="W63" s="18">
        <v>600</v>
      </c>
      <c r="X63" s="18">
        <v>600</v>
      </c>
      <c r="Y63" s="18">
        <v>540</v>
      </c>
      <c r="Z63" s="18">
        <f>SUM(T63:Y63)</f>
        <v>3520.4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32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41</v>
      </c>
    </row>
    <row r="66" spans="1:27" ht="36" customHeight="1" x14ac:dyDescent="0.25">
      <c r="A66" s="46" t="s">
        <v>59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AA66" s="32" t="s">
        <v>60</v>
      </c>
    </row>
  </sheetData>
  <mergeCells count="16">
    <mergeCell ref="A66:R66"/>
    <mergeCell ref="A7:AA7"/>
    <mergeCell ref="A6:AA6"/>
    <mergeCell ref="A9:Q9"/>
    <mergeCell ref="A10:C11"/>
    <mergeCell ref="D10:E11"/>
    <mergeCell ref="F10:G11"/>
    <mergeCell ref="H10:Q11"/>
    <mergeCell ref="W1:AA1"/>
    <mergeCell ref="W2:AA2"/>
    <mergeCell ref="W5:AA5"/>
    <mergeCell ref="R8:AA8"/>
    <mergeCell ref="R9:R11"/>
    <mergeCell ref="S9:S11"/>
    <mergeCell ref="T9:Y10"/>
    <mergeCell ref="Z9:AA10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2022-12-14T14:51:03Z</dcterms:modified>
</cp:coreProperties>
</file>